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trony internetowe\Bankuj z rabatami\"/>
    </mc:Choice>
  </mc:AlternateContent>
  <xr:revisionPtr revIDLastSave="0" documentId="13_ncr:1_{59907AA8-C97B-40BD-B532-7927D1E88F8E}" xr6:coauthVersionLast="47" xr6:coauthVersionMax="47" xr10:uidLastSave="{00000000-0000-0000-0000-000000000000}"/>
  <bookViews>
    <workbookView xWindow="-108" yWindow="-108" windowWidth="23256" windowHeight="12456" xr2:uid="{8245AD85-A5D8-46FB-9A3A-46F864DEF242}"/>
  </bookViews>
  <sheets>
    <sheet name="WYDATK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B3" i="1"/>
  <c r="H38" i="1"/>
  <c r="G38" i="1"/>
  <c r="I16" i="1"/>
  <c r="I17" i="1"/>
  <c r="I18" i="1"/>
  <c r="I22" i="1"/>
  <c r="I23" i="1"/>
  <c r="I24" i="1"/>
  <c r="I28" i="1"/>
  <c r="I29" i="1"/>
  <c r="I30" i="1"/>
  <c r="I34" i="1"/>
  <c r="I35" i="1"/>
  <c r="I36" i="1"/>
  <c r="I14" i="1"/>
  <c r="I38" i="1" s="1"/>
  <c r="I15" i="1"/>
  <c r="I19" i="1"/>
  <c r="I20" i="1"/>
  <c r="I21" i="1"/>
  <c r="I25" i="1"/>
  <c r="I26" i="1"/>
  <c r="I27" i="1"/>
  <c r="I31" i="1"/>
  <c r="I32" i="1"/>
  <c r="I33" i="1"/>
  <c r="I37" i="1"/>
  <c r="C49" i="1"/>
  <c r="F7" i="1" s="1"/>
  <c r="B49" i="1"/>
  <c r="E7" i="1" s="1"/>
  <c r="C27" i="1"/>
  <c r="C38" i="1" s="1"/>
  <c r="F5" i="1" s="1"/>
  <c r="B27" i="1"/>
  <c r="B38" i="1" s="1"/>
  <c r="E5" i="1" s="1"/>
  <c r="B8" i="1"/>
  <c r="D38" i="1" l="1"/>
  <c r="D42" i="1" l="1"/>
  <c r="D43" i="1" s="1"/>
  <c r="D44" i="1" l="1"/>
  <c r="D45" i="1"/>
  <c r="D46" i="1" l="1"/>
  <c r="D47" i="1" s="1"/>
  <c r="D48" i="1" l="1"/>
  <c r="D49" i="1" s="1"/>
  <c r="E6" i="1"/>
  <c r="E8" i="1" s="1"/>
  <c r="F6" i="1"/>
  <c r="F8" i="1" s="1"/>
  <c r="F3" i="1" s="1"/>
  <c r="I8" i="1" l="1"/>
  <c r="I3" i="1" s="1"/>
  <c r="I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<sst xmlns="http://schemas.openxmlformats.org/spreadsheetml/2006/main" count="91" uniqueCount="68">
  <si>
    <t>Różnica</t>
  </si>
  <si>
    <t>Kategoria</t>
  </si>
  <si>
    <t>Podsumowanie</t>
  </si>
  <si>
    <t>Promocje bankowe</t>
  </si>
  <si>
    <t>Inne</t>
  </si>
  <si>
    <t>Rachunki</t>
  </si>
  <si>
    <t>Chemia</t>
  </si>
  <si>
    <t>Kosmetyki</t>
  </si>
  <si>
    <t>Ubrania</t>
  </si>
  <si>
    <t>Szkoła</t>
  </si>
  <si>
    <t>Rozrywka</t>
  </si>
  <si>
    <t>Czynsz</t>
  </si>
  <si>
    <t>Spotify</t>
  </si>
  <si>
    <t>Gaz</t>
  </si>
  <si>
    <t>Prąd</t>
  </si>
  <si>
    <t>Basen</t>
  </si>
  <si>
    <t>Taekwondo</t>
  </si>
  <si>
    <t>Buty</t>
  </si>
  <si>
    <t>Leki</t>
  </si>
  <si>
    <t>Opieka zdrowotna</t>
  </si>
  <si>
    <t>Oszczędności</t>
  </si>
  <si>
    <t>Paliwo</t>
  </si>
  <si>
    <t>Oprogramowanie 1</t>
  </si>
  <si>
    <t>Planowane</t>
  </si>
  <si>
    <t>SUMA</t>
  </si>
  <si>
    <t>Łączny przychód miesięczny</t>
  </si>
  <si>
    <t>Umowa o pracę</t>
  </si>
  <si>
    <t>Umowa zlecenie</t>
  </si>
  <si>
    <t>Przychód miesięczny</t>
  </si>
  <si>
    <t>KATEGORIA</t>
  </si>
  <si>
    <t>PLANOWANE</t>
  </si>
  <si>
    <t>RZECZYWSITE</t>
  </si>
  <si>
    <t>Wydatki stałe i zmienne</t>
  </si>
  <si>
    <t>Odsetki z lokat, inwestycji</t>
  </si>
  <si>
    <t>Wydatki styczeń 2025</t>
  </si>
  <si>
    <t>Łączna suma wydatków</t>
  </si>
  <si>
    <t>Telefon</t>
  </si>
  <si>
    <t>Woda i ścieki</t>
  </si>
  <si>
    <t>Telewizja kablowa</t>
  </si>
  <si>
    <t>Wywóz śmieci</t>
  </si>
  <si>
    <t>Rachunki i opłaty stałe</t>
  </si>
  <si>
    <t xml:space="preserve">Kredyt hipoteczny </t>
  </si>
  <si>
    <t>Karta kredytowa</t>
  </si>
  <si>
    <t xml:space="preserve">Korepetycje z angielskiego </t>
  </si>
  <si>
    <t>Ubezpieczenie na życie 1</t>
  </si>
  <si>
    <t>Ubezpieczenie na życie 2</t>
  </si>
  <si>
    <t>Ubezpieczenie na życie 3</t>
  </si>
  <si>
    <t>Spożywcze</t>
  </si>
  <si>
    <t>Kot</t>
  </si>
  <si>
    <t>Szyszka</t>
  </si>
  <si>
    <t>Sport</t>
  </si>
  <si>
    <t>Szkolenia</t>
  </si>
  <si>
    <t>Taxi</t>
  </si>
  <si>
    <t>Jedzenie na mieście</t>
  </si>
  <si>
    <t>Komunikacja miejska</t>
  </si>
  <si>
    <t>Fryzjer</t>
  </si>
  <si>
    <t>Oprogramowanie 2</t>
  </si>
  <si>
    <t>Oprogramowanie 3</t>
  </si>
  <si>
    <t>Weterynarz</t>
  </si>
  <si>
    <t>Naprawy/usterki</t>
  </si>
  <si>
    <t xml:space="preserve">Konserwacje </t>
  </si>
  <si>
    <t>Nagłe wypadki</t>
  </si>
  <si>
    <t xml:space="preserve">Rzeczywiste </t>
  </si>
  <si>
    <t>Rzeczywiste</t>
  </si>
  <si>
    <t>Wydatki nieprzewidziane</t>
  </si>
  <si>
    <t>Suma wszystkich wyadatków rzeczywiście poniesionych w miesiącu</t>
  </si>
  <si>
    <t>Oszczędność / strata</t>
  </si>
  <si>
    <t>Odwiedź mój blog po więcej ciekawostek, trików i promocji bankowych:
www.bankujzrabatami.pl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</si>
</sst>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2" x14ac:knownFonts="1">
    <font>
      <sz val="11"/>
      <color theme="1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  <font>
      <b/>
      <sz val="20"/>
      <color rgb="FF023468"/>
      <name val="Aptos Display"/>
      <family val="2"/>
      <scheme val="major"/>
    </font>
    <font>
      <b/>
      <sz val="11"/>
      <color rgb="FF02346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thin">
        <color theme="8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 style="thin">
        <color rgb="FFFFC000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rgb="FFFFC000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rgb="FFFFC000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rgb="FFFFC000"/>
      </bottom>
      <diagonal/>
    </border>
    <border>
      <left/>
      <right style="thin">
        <color theme="0" tint="-0.14996795556505021"/>
      </right>
      <top style="thin">
        <color theme="8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8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 style="thin">
        <color rgb="FFFFC000"/>
      </top>
      <bottom/>
      <diagonal/>
    </border>
    <border>
      <left/>
      <right/>
      <top style="thin">
        <color rgb="FFFF0000"/>
      </top>
      <bottom style="thin">
        <color theme="0" tint="-0.14996795556505021"/>
      </bottom>
      <diagonal/>
    </border>
    <border>
      <left/>
      <right/>
      <top/>
      <bottom style="thin">
        <color rgb="FFFF0000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2" borderId="3" xfId="1" applyFont="1" applyFill="1" applyBorder="1" applyAlignment="1">
      <alignment horizontal="left" vertical="center" indent="1"/>
    </xf>
    <xf numFmtId="8" fontId="4" fillId="2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3" xfId="1" applyFont="1" applyFill="1" applyBorder="1" applyAlignment="1">
      <alignment horizontal="left" vertical="center" indent="1"/>
    </xf>
    <xf numFmtId="8" fontId="6" fillId="2" borderId="4" xfId="0" applyNumberFormat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 indent="1"/>
    </xf>
    <xf numFmtId="8" fontId="4" fillId="2" borderId="6" xfId="0" applyNumberFormat="1" applyFont="1" applyFill="1" applyBorder="1" applyAlignment="1">
      <alignment horizontal="center" vertical="center"/>
    </xf>
    <xf numFmtId="8" fontId="6" fillId="3" borderId="8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wrapText="1" indent="1"/>
    </xf>
    <xf numFmtId="0" fontId="6" fillId="3" borderId="7" xfId="1" applyFont="1" applyFill="1" applyBorder="1" applyAlignment="1">
      <alignment horizontal="left" vertical="center" indent="1"/>
    </xf>
    <xf numFmtId="0" fontId="4" fillId="2" borderId="11" xfId="0" applyFont="1" applyFill="1" applyBorder="1" applyAlignment="1">
      <alignment horizontal="left" vertical="center" indent="1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 indent="1"/>
    </xf>
    <xf numFmtId="164" fontId="4" fillId="2" borderId="15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 indent="1"/>
    </xf>
    <xf numFmtId="164" fontId="4" fillId="2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8" xfId="0" applyFont="1" applyBorder="1" applyAlignment="1">
      <alignment horizontal="left" vertical="center" indent="1"/>
    </xf>
    <xf numFmtId="0" fontId="6" fillId="3" borderId="21" xfId="0" applyFont="1" applyFill="1" applyBorder="1" applyAlignment="1">
      <alignment horizontal="left" vertical="center" indent="1"/>
    </xf>
    <xf numFmtId="164" fontId="4" fillId="2" borderId="22" xfId="0" applyNumberFormat="1" applyFont="1" applyFill="1" applyBorder="1" applyAlignment="1">
      <alignment horizontal="center" vertical="center"/>
    </xf>
    <xf numFmtId="164" fontId="4" fillId="2" borderId="24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left" vertical="center" wrapText="1" indent="1"/>
    </xf>
    <xf numFmtId="0" fontId="7" fillId="2" borderId="30" xfId="0" applyFont="1" applyFill="1" applyBorder="1" applyAlignment="1">
      <alignment horizontal="center" vertical="center"/>
    </xf>
    <xf numFmtId="164" fontId="8" fillId="3" borderId="23" xfId="0" applyNumberFormat="1" applyFont="1" applyFill="1" applyBorder="1" applyAlignment="1">
      <alignment horizontal="center" vertical="center"/>
    </xf>
    <xf numFmtId="164" fontId="8" fillId="3" borderId="29" xfId="0" applyNumberFormat="1" applyFont="1" applyFill="1" applyBorder="1" applyAlignment="1">
      <alignment horizontal="center" vertical="center"/>
    </xf>
    <xf numFmtId="164" fontId="6" fillId="3" borderId="23" xfId="0" applyNumberFormat="1" applyFont="1" applyFill="1" applyBorder="1" applyAlignment="1">
      <alignment horizontal="center" vertical="center"/>
    </xf>
    <xf numFmtId="164" fontId="6" fillId="3" borderId="29" xfId="0" applyNumberFormat="1" applyFont="1" applyFill="1" applyBorder="1" applyAlignment="1">
      <alignment horizontal="center" vertical="center"/>
    </xf>
    <xf numFmtId="164" fontId="6" fillId="3" borderId="19" xfId="0" applyNumberFormat="1" applyFont="1" applyFill="1" applyBorder="1" applyAlignment="1">
      <alignment horizontal="center" vertical="center"/>
    </xf>
    <xf numFmtId="164" fontId="6" fillId="3" borderId="20" xfId="0" applyNumberFormat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left" vertical="center" wrapText="1"/>
    </xf>
    <xf numFmtId="0" fontId="4" fillId="2" borderId="26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8" fontId="4" fillId="2" borderId="27" xfId="0" applyNumberFormat="1" applyFont="1" applyFill="1" applyBorder="1" applyAlignment="1">
      <alignment horizontal="center" vertical="center"/>
    </xf>
    <xf numFmtId="8" fontId="4" fillId="2" borderId="28" xfId="0" applyNumberFormat="1" applyFont="1" applyFill="1" applyBorder="1" applyAlignment="1">
      <alignment horizontal="center" vertical="center"/>
    </xf>
    <xf numFmtId="8" fontId="4" fillId="2" borderId="6" xfId="0" applyNumberFormat="1" applyFont="1" applyFill="1" applyBorder="1" applyAlignment="1">
      <alignment horizontal="center" vertical="center"/>
    </xf>
    <xf numFmtId="0" fontId="9" fillId="0" borderId="0" xfId="3" applyAlignment="1">
      <alignment vertical="center"/>
    </xf>
    <xf numFmtId="8" fontId="10" fillId="2" borderId="9" xfId="2" applyNumberFormat="1" applyFont="1" applyFill="1" applyBorder="1" applyAlignment="1">
      <alignment vertical="center"/>
    </xf>
    <xf numFmtId="0" fontId="10" fillId="2" borderId="9" xfId="2" applyFont="1" applyFill="1" applyBorder="1" applyAlignment="1">
      <alignment vertical="center"/>
    </xf>
    <xf numFmtId="0" fontId="10" fillId="2" borderId="9" xfId="2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left" vertical="center"/>
    </xf>
    <xf numFmtId="0" fontId="10" fillId="2" borderId="31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 inden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4">
    <cellStyle name="Hiperłącze" xfId="3" builtinId="8"/>
    <cellStyle name="Nagłówek 2" xfId="1" builtinId="17"/>
    <cellStyle name="Nagłówek 3" xfId="2" builtinId="18"/>
    <cellStyle name="Normalny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 Narrow"/>
        <family val="2"/>
        <charset val="238"/>
        <scheme val="minor"/>
      </font>
      <numFmt numFmtId="164" formatCode="#,##0.00\ &quot;zł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0\ &quot;zł&quot;"/>
      <border diagonalUp="0" diagonalDown="0" outline="0">
        <left style="thin">
          <color theme="0" tint="-0.14993743705557422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0\ &quot;zł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0\ &quot;zł&quot;"/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0\ &quot;zł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0\ &quot;zł&quot;"/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 Narrow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 outline="0">
        <left/>
        <right style="thin">
          <color theme="0" tint="-0.14993743705557422"/>
        </right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 Narrow"/>
        <family val="2"/>
        <charset val="238"/>
        <scheme val="minor"/>
      </font>
      <numFmt numFmtId="164" formatCode="#,##0.00\ &quot;zł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0\ &quot;zł&quot;"/>
      <border diagonalUp="0" diagonalDown="0" outline="0">
        <left style="thin">
          <color theme="0" tint="-0.14993743705557422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0\ &quot;zł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0\ &quot;zł&quot;"/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0\ &quot;zł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0\ &quot;zł&quot;"/>
      <border diagonalUp="0" diagonalDown="0">
        <left style="thin">
          <color theme="0" tint="-0.14993743705557422"/>
        </left>
        <right style="thin">
          <color theme="0" tint="-0.14993743705557422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 Narrow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 outline="0">
        <left/>
        <right style="thin">
          <color theme="0" tint="-0.14993743705557422"/>
        </right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ptos Narrow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 Narrow"/>
        <family val="2"/>
        <charset val="238"/>
        <scheme val="minor"/>
      </font>
      <numFmt numFmtId="164" formatCode="#,##0.00\ &quot;zł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0\ &quot;zł&quot;"/>
      <border diagonalUp="0" diagonalDown="0">
        <left style="thin">
          <color theme="0" tint="-0.14993743705557422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0\ &quot;zł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0\ &quot;zł&quot;"/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0\ &quot;zł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0\ &quot;zł&quot;"/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 Narrow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 outline="0">
        <left/>
        <right style="thin">
          <color theme="0" tint="-0.14993743705557422"/>
        </right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ptos Narrow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</dxfs>
  <tableStyles count="0" defaultTableStyle="TableStyleMedium2" defaultPivotStyle="PivotStyleLight16"/>
  <colors>
    <mruColors>
      <color rgb="FF023468"/>
      <color rgb="FF011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FC8020-1B85-4384-9ADE-BB4B326D2D23}" name="Utrzymanie_domu" displayName="Utrzymanie_domu" ref="A13:D38" headerRowDxfId="43" dataDxfId="41" totalsRowDxfId="39" headerRowBorderDxfId="42" tableBorderDxfId="40" totalsRowBorderDxfId="38">
  <tableColumns count="4">
    <tableColumn id="1" xr3:uid="{C74D739D-112B-4A0E-BD9C-8AC9DAE9120D}" name="Kategoria" dataDxfId="37" totalsRowDxfId="36"/>
    <tableColumn id="2" xr3:uid="{4FE0CDA8-4B85-4F5C-AA6A-59F4EABE4950}" name="Planowane" totalsRowFunction="sum" dataDxfId="35" totalsRowDxfId="34"/>
    <tableColumn id="3" xr3:uid="{3163E557-23CB-4A28-9537-26FC52992B6D}" name="Rzeczywiste" totalsRowFunction="sum" dataDxfId="33" totalsRowDxfId="32"/>
    <tableColumn id="4" xr3:uid="{7D7540DC-2E99-40A5-BFBF-8D6D9EC9A307}" name="Różnica" totalsRowFunction="sum" dataDxfId="31" totalsRowDxfId="30">
      <calculatedColumnFormula>SUM(D7:D13)</calculatedColumnFormula>
    </tableColumn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W tej tabeli wprowadź planowane i rzeczywiste koszty utrzymania domu. Różnica jest obliczana automatyczni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3F3C30-FFA3-4E34-A3BC-F59449F10626}" name="Utrzymanie_domu3" displayName="Utrzymanie_domu3" ref="F13:I38" headerRowDxfId="29" dataDxfId="27" totalsRowDxfId="25" headerRowBorderDxfId="28" tableBorderDxfId="26" totalsRowBorderDxfId="24">
  <tableColumns count="4">
    <tableColumn id="1" xr3:uid="{4A71A228-2026-4510-BBD6-E227967F5B84}" name="Kategoria" totalsRowFunction="count" dataDxfId="23" totalsRowDxfId="22"/>
    <tableColumn id="2" xr3:uid="{5848655D-1C5C-4EE7-9D13-31DE12A3436C}" name="Planowane" dataDxfId="21" totalsRowDxfId="20">
      <calculatedColumnFormula>5*400</calculatedColumnFormula>
    </tableColumn>
    <tableColumn id="3" xr3:uid="{CFB7A625-1F57-43C7-B7EE-C9AE7A27601A}" name="Rzeczywiste" dataDxfId="19" totalsRowDxfId="18"/>
    <tableColumn id="4" xr3:uid="{3E25690C-3FA3-41E9-AB5C-5451AA00E449}" name="Różnica" totalsRowFunction="custom" dataDxfId="17" totalsRowDxfId="16">
      <calculatedColumnFormula>Utrzymanie_domu3[[#This Row],[Planowane]]-Utrzymanie_domu3[[#This Row],[Rzeczywiste]]</calculatedColumnFormula>
      <totalsRowFormula>SUM(Utrzymanie_domu3[Różnica])</totalsRowFormula>
    </tableColumn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W tej tabeli wprowadź planowane i rzeczywiste koszty utrzymania domu. Różnica jest obliczana automatyczni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1C1270F-48B2-4CA0-92E8-527CEC2F05C8}" name="Utrzymanie_domu4" displayName="Utrzymanie_domu4" ref="A41:D49" headerRowDxfId="15" dataDxfId="13" totalsRowDxfId="11" headerRowBorderDxfId="14" tableBorderDxfId="12" totalsRowBorderDxfId="10">
  <tableColumns count="4">
    <tableColumn id="1" xr3:uid="{738E85CE-32EC-4776-90BF-7F2E3B1D6CE1}" name="Kategoria" totalsRowLabel="Suma częściowa" dataDxfId="9" totalsRowDxfId="8"/>
    <tableColumn id="2" xr3:uid="{E729CB99-4B23-4348-95B1-39C0AED0E065}" name="Planowane" dataDxfId="7" totalsRowDxfId="6"/>
    <tableColumn id="3" xr3:uid="{4A46E41F-A790-4CF7-A2D4-8DDD6389003B}" name="Rzeczywiste " dataDxfId="5" totalsRowDxfId="4"/>
    <tableColumn id="4" xr3:uid="{E488D51D-69CF-4CC0-BDF4-769CBD8FF2D0}" name="Różnica" totalsRowFunction="custom" dataDxfId="3" totalsRowDxfId="2">
      <calculatedColumnFormula>SUM(D35:D41)</calculatedColumnFormula>
      <totalsRowFormula>SUM(Utrzymanie_domu4[Różnica])</totalsRowFormula>
    </tableColumn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W tej tabeli wprowadź planowane i rzeczywiste koszty utrzymania domu. Różnica jest obliczana automatycznie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ankujzrabatami.pl/" TargetMode="Externa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1B952-1DFA-4A57-93C2-B92CABC570C5}">
  <dimension ref="A1:I49"/>
  <sheetViews>
    <sheetView showGridLines="0" tabSelected="1" zoomScale="85" zoomScaleNormal="85" workbookViewId="0">
      <selection activeCell="G7" sqref="G7"/>
    </sheetView>
  </sheetViews>
  <sheetFormatPr defaultRowHeight="18" customHeight="1" x14ac:dyDescent="0.3"/>
  <cols>
    <col min="1" max="1" width="34.6640625" style="2" customWidth="1"/>
    <col min="2" max="2" width="28" style="2" customWidth="1"/>
    <col min="3" max="3" width="25" style="2" customWidth="1"/>
    <col min="4" max="4" width="25.33203125" style="2" customWidth="1"/>
    <col min="5" max="5" width="18.33203125" style="2" customWidth="1"/>
    <col min="6" max="6" width="25" style="2" customWidth="1"/>
    <col min="7" max="7" width="23.33203125" style="2" customWidth="1"/>
    <col min="8" max="8" width="34.109375" style="2" bestFit="1" customWidth="1"/>
    <col min="9" max="9" width="25" style="2" customWidth="1"/>
    <col min="10" max="16384" width="8.88671875" style="2"/>
  </cols>
  <sheetData>
    <row r="1" spans="1:9" s="1" customFormat="1" ht="60.6" customHeight="1" x14ac:dyDescent="0.3">
      <c r="A1" s="43" t="e" vm="1">
        <v>#VALUE!</v>
      </c>
      <c r="B1" s="50" t="s">
        <v>67</v>
      </c>
      <c r="C1" s="51"/>
      <c r="D1" s="51"/>
    </row>
    <row r="2" spans="1:9" s="1" customFormat="1" ht="18" customHeight="1" x14ac:dyDescent="0.3"/>
    <row r="3" spans="1:9" s="1" customFormat="1" ht="30" customHeight="1" x14ac:dyDescent="0.3">
      <c r="A3" s="45" t="s">
        <v>28</v>
      </c>
      <c r="B3" s="44">
        <f>B8</f>
        <v>11300</v>
      </c>
      <c r="D3" s="46" t="s">
        <v>34</v>
      </c>
      <c r="E3" s="46"/>
      <c r="F3" s="44">
        <f>F8</f>
        <v>9301.99</v>
      </c>
      <c r="H3" s="45" t="s">
        <v>2</v>
      </c>
      <c r="I3" s="44">
        <f>I8</f>
        <v>1998.0100000000002</v>
      </c>
    </row>
    <row r="4" spans="1:9" s="1" customFormat="1" ht="30" customHeight="1" x14ac:dyDescent="0.3">
      <c r="A4" s="3" t="s">
        <v>26</v>
      </c>
      <c r="B4" s="4">
        <v>8000</v>
      </c>
      <c r="D4" s="6" t="s">
        <v>29</v>
      </c>
      <c r="E4" s="7" t="s">
        <v>30</v>
      </c>
      <c r="F4" s="11" t="s">
        <v>31</v>
      </c>
      <c r="H4" s="37" t="s">
        <v>65</v>
      </c>
      <c r="I4" s="40">
        <f>F8</f>
        <v>9301.99</v>
      </c>
    </row>
    <row r="5" spans="1:9" s="1" customFormat="1" ht="30" customHeight="1" x14ac:dyDescent="0.3">
      <c r="A5" s="8" t="s">
        <v>27</v>
      </c>
      <c r="B5" s="9">
        <v>3000</v>
      </c>
      <c r="C5" s="5"/>
      <c r="D5" s="8" t="s">
        <v>5</v>
      </c>
      <c r="E5" s="9">
        <f>B38</f>
        <v>6265</v>
      </c>
      <c r="F5" s="9">
        <f>C38</f>
        <v>6265</v>
      </c>
      <c r="H5" s="38"/>
      <c r="I5" s="41"/>
    </row>
    <row r="6" spans="1:9" s="1" customFormat="1" ht="30" customHeight="1" x14ac:dyDescent="0.3">
      <c r="A6" s="8" t="s">
        <v>3</v>
      </c>
      <c r="B6" s="9">
        <v>300</v>
      </c>
      <c r="C6" s="5"/>
      <c r="D6" s="8" t="s">
        <v>32</v>
      </c>
      <c r="E6" s="9">
        <f>G38</f>
        <v>3350</v>
      </c>
      <c r="F6" s="9">
        <f>H38</f>
        <v>3036.9900000000002</v>
      </c>
      <c r="H6" s="38"/>
      <c r="I6" s="41"/>
    </row>
    <row r="7" spans="1:9" s="1" customFormat="1" ht="30" customHeight="1" x14ac:dyDescent="0.3">
      <c r="A7" s="8" t="s">
        <v>33</v>
      </c>
      <c r="B7" s="9">
        <v>0</v>
      </c>
      <c r="C7" s="5"/>
      <c r="D7" s="8" t="s">
        <v>64</v>
      </c>
      <c r="E7" s="9">
        <f>B49</f>
        <v>300</v>
      </c>
      <c r="F7" s="9">
        <f>C49</f>
        <v>0</v>
      </c>
      <c r="H7" s="39"/>
      <c r="I7" s="42"/>
    </row>
    <row r="8" spans="1:9" s="1" customFormat="1" ht="30" customHeight="1" x14ac:dyDescent="0.3">
      <c r="A8" s="15" t="s">
        <v>25</v>
      </c>
      <c r="B8" s="10">
        <f>SUM(B4:B7)</f>
        <v>11300</v>
      </c>
      <c r="C8" s="5"/>
      <c r="D8" s="15" t="s">
        <v>35</v>
      </c>
      <c r="E8" s="10">
        <f>SUM(E4:E7)</f>
        <v>9915</v>
      </c>
      <c r="F8" s="10">
        <f>SUM(F5:F7)</f>
        <v>9301.99</v>
      </c>
      <c r="H8" s="15" t="s">
        <v>66</v>
      </c>
      <c r="I8" s="10">
        <f>B3-F3</f>
        <v>1998.0100000000002</v>
      </c>
    </row>
    <row r="9" spans="1:9" s="1" customFormat="1" ht="18" customHeight="1" x14ac:dyDescent="0.3">
      <c r="A9"/>
      <c r="B9"/>
    </row>
    <row r="10" spans="1:9" s="1" customFormat="1" ht="18" customHeight="1" x14ac:dyDescent="0.3"/>
    <row r="11" spans="1:9" s="1" customFormat="1" ht="18" customHeight="1" x14ac:dyDescent="0.3"/>
    <row r="12" spans="1:9" s="1" customFormat="1" ht="30" customHeight="1" x14ac:dyDescent="0.3">
      <c r="A12" s="48" t="s">
        <v>40</v>
      </c>
      <c r="B12" s="48"/>
      <c r="C12" s="48"/>
      <c r="D12" s="48"/>
      <c r="F12" s="47" t="s">
        <v>32</v>
      </c>
      <c r="G12" s="47"/>
      <c r="H12" s="47"/>
      <c r="I12" s="47"/>
    </row>
    <row r="13" spans="1:9" s="1" customFormat="1" ht="30" customHeight="1" x14ac:dyDescent="0.3">
      <c r="A13" s="29" t="s">
        <v>1</v>
      </c>
      <c r="B13" s="28" t="s">
        <v>23</v>
      </c>
      <c r="C13" s="28" t="s">
        <v>63</v>
      </c>
      <c r="D13" s="30" t="s">
        <v>0</v>
      </c>
      <c r="F13" s="14" t="s">
        <v>1</v>
      </c>
      <c r="G13" s="28" t="s">
        <v>23</v>
      </c>
      <c r="H13" s="12" t="s">
        <v>63</v>
      </c>
      <c r="I13" s="13" t="s">
        <v>0</v>
      </c>
    </row>
    <row r="14" spans="1:9" s="1" customFormat="1" ht="18" customHeight="1" x14ac:dyDescent="0.3">
      <c r="A14" s="16" t="s">
        <v>11</v>
      </c>
      <c r="B14" s="17">
        <v>1500</v>
      </c>
      <c r="C14" s="17">
        <v>1500</v>
      </c>
      <c r="D14" s="18">
        <f>Utrzymanie_domu[[#This Row],[Planowane]]-Utrzymanie_domu[[#This Row],[Rzeczywiste]]</f>
        <v>0</v>
      </c>
      <c r="E14" s="5"/>
      <c r="F14" s="16" t="s">
        <v>47</v>
      </c>
      <c r="G14" s="17">
        <v>2000</v>
      </c>
      <c r="H14" s="17">
        <f>327.15+210.36+400+157.68+78.05+90+63.65+41.15+100.2+398.75</f>
        <v>1866.9900000000002</v>
      </c>
      <c r="I14" s="18">
        <f>Utrzymanie_domu3[[#This Row],[Planowane]]-Utrzymanie_domu3[[#This Row],[Rzeczywiste]]</f>
        <v>133.00999999999976</v>
      </c>
    </row>
    <row r="15" spans="1:9" s="1" customFormat="1" ht="18" customHeight="1" x14ac:dyDescent="0.3">
      <c r="A15" s="19" t="s">
        <v>14</v>
      </c>
      <c r="B15" s="20">
        <v>170</v>
      </c>
      <c r="C15" s="20">
        <v>170</v>
      </c>
      <c r="D15" s="18">
        <f>Utrzymanie_domu[[#This Row],[Planowane]]-Utrzymanie_domu[[#This Row],[Rzeczywiste]]</f>
        <v>0</v>
      </c>
      <c r="E15" s="5"/>
      <c r="F15" s="19" t="s">
        <v>6</v>
      </c>
      <c r="G15" s="20">
        <v>0</v>
      </c>
      <c r="H15" s="20">
        <v>0</v>
      </c>
      <c r="I15" s="18">
        <f>Utrzymanie_domu3[[#This Row],[Planowane]]-Utrzymanie_domu3[[#This Row],[Rzeczywiste]]</f>
        <v>0</v>
      </c>
    </row>
    <row r="16" spans="1:9" s="1" customFormat="1" ht="18" customHeight="1" x14ac:dyDescent="0.3">
      <c r="A16" s="19" t="s">
        <v>13</v>
      </c>
      <c r="B16" s="20">
        <v>100</v>
      </c>
      <c r="C16" s="20">
        <v>100</v>
      </c>
      <c r="D16" s="18">
        <f>Utrzymanie_domu[[#This Row],[Planowane]]-Utrzymanie_domu[[#This Row],[Rzeczywiste]]</f>
        <v>0</v>
      </c>
      <c r="E16" s="5"/>
      <c r="F16" s="19" t="s">
        <v>7</v>
      </c>
      <c r="G16" s="20">
        <v>0</v>
      </c>
      <c r="H16" s="20">
        <v>150</v>
      </c>
      <c r="I16" s="18">
        <f>Utrzymanie_domu3[[#This Row],[Planowane]]-Utrzymanie_domu3[[#This Row],[Rzeczywiste]]</f>
        <v>-150</v>
      </c>
    </row>
    <row r="17" spans="1:9" ht="18" customHeight="1" x14ac:dyDescent="0.3">
      <c r="A17" s="19" t="s">
        <v>37</v>
      </c>
      <c r="B17" s="20">
        <v>0</v>
      </c>
      <c r="C17" s="20">
        <v>0</v>
      </c>
      <c r="D17" s="18">
        <f>Utrzymanie_domu[[#This Row],[Planowane]]-Utrzymanie_domu[[#This Row],[Rzeczywiste]]</f>
        <v>0</v>
      </c>
      <c r="E17" s="23"/>
      <c r="F17" s="19" t="s">
        <v>48</v>
      </c>
      <c r="G17" s="20">
        <v>200</v>
      </c>
      <c r="H17" s="20">
        <v>0</v>
      </c>
      <c r="I17" s="18">
        <f>Utrzymanie_domu3[[#This Row],[Planowane]]-Utrzymanie_domu3[[#This Row],[Rzeczywiste]]</f>
        <v>200</v>
      </c>
    </row>
    <row r="18" spans="1:9" ht="18" customHeight="1" x14ac:dyDescent="0.3">
      <c r="A18" s="19" t="s">
        <v>38</v>
      </c>
      <c r="B18" s="20">
        <v>200</v>
      </c>
      <c r="C18" s="20">
        <v>200</v>
      </c>
      <c r="D18" s="18">
        <f>Utrzymanie_domu[[#This Row],[Planowane]]-Utrzymanie_domu[[#This Row],[Rzeczywiste]]</f>
        <v>0</v>
      </c>
      <c r="E18" s="23"/>
      <c r="F18" s="19" t="s">
        <v>49</v>
      </c>
      <c r="G18" s="20">
        <v>150</v>
      </c>
      <c r="H18" s="20">
        <v>100</v>
      </c>
      <c r="I18" s="18">
        <f>Utrzymanie_domu3[[#This Row],[Planowane]]-Utrzymanie_domu3[[#This Row],[Rzeczywiste]]</f>
        <v>50</v>
      </c>
    </row>
    <row r="19" spans="1:9" ht="18" customHeight="1" x14ac:dyDescent="0.3">
      <c r="A19" s="19" t="s">
        <v>39</v>
      </c>
      <c r="B19" s="20">
        <v>0</v>
      </c>
      <c r="C19" s="20">
        <v>0</v>
      </c>
      <c r="D19" s="18">
        <f>Utrzymanie_domu[[#This Row],[Planowane]]-Utrzymanie_domu[[#This Row],[Rzeczywiste]]</f>
        <v>0</v>
      </c>
      <c r="E19" s="23"/>
      <c r="F19" s="21" t="s">
        <v>18</v>
      </c>
      <c r="G19" s="20">
        <v>50</v>
      </c>
      <c r="H19" s="20">
        <v>0</v>
      </c>
      <c r="I19" s="18">
        <f>Utrzymanie_domu3[[#This Row],[Planowane]]-Utrzymanie_domu3[[#This Row],[Rzeczywiste]]</f>
        <v>50</v>
      </c>
    </row>
    <row r="20" spans="1:9" ht="18" customHeight="1" x14ac:dyDescent="0.3">
      <c r="A20" s="19" t="s">
        <v>36</v>
      </c>
      <c r="B20" s="20">
        <v>30</v>
      </c>
      <c r="C20" s="20">
        <v>30</v>
      </c>
      <c r="D20" s="18">
        <f>Utrzymanie_domu[[#This Row],[Planowane]]-Utrzymanie_domu[[#This Row],[Rzeczywiste]]</f>
        <v>0</v>
      </c>
      <c r="E20" s="23"/>
      <c r="F20" s="21" t="s">
        <v>19</v>
      </c>
      <c r="G20" s="20">
        <v>300</v>
      </c>
      <c r="H20" s="20">
        <v>450</v>
      </c>
      <c r="I20" s="18">
        <f>Utrzymanie_domu3[[#This Row],[Planowane]]-Utrzymanie_domu3[[#This Row],[Rzeczywiste]]</f>
        <v>-150</v>
      </c>
    </row>
    <row r="21" spans="1:9" ht="18" customHeight="1" x14ac:dyDescent="0.3">
      <c r="A21" s="19" t="s">
        <v>36</v>
      </c>
      <c r="B21" s="20">
        <v>30</v>
      </c>
      <c r="C21" s="20">
        <v>30</v>
      </c>
      <c r="D21" s="18">
        <f>Utrzymanie_domu[[#This Row],[Planowane]]-Utrzymanie_domu[[#This Row],[Rzeczywiste]]</f>
        <v>0</v>
      </c>
      <c r="E21" s="23"/>
      <c r="F21" s="19" t="s">
        <v>8</v>
      </c>
      <c r="G21" s="20">
        <v>0</v>
      </c>
      <c r="H21" s="20">
        <v>0</v>
      </c>
      <c r="I21" s="18">
        <f>Utrzymanie_domu3[[#This Row],[Planowane]]-Utrzymanie_domu3[[#This Row],[Rzeczywiste]]</f>
        <v>0</v>
      </c>
    </row>
    <row r="22" spans="1:9" ht="18" customHeight="1" x14ac:dyDescent="0.3">
      <c r="A22" s="19" t="s">
        <v>36</v>
      </c>
      <c r="B22" s="22">
        <v>60</v>
      </c>
      <c r="C22" s="22">
        <v>60</v>
      </c>
      <c r="D22" s="18">
        <f>Utrzymanie_domu[[#This Row],[Planowane]]-Utrzymanie_domu[[#This Row],[Rzeczywiste]]</f>
        <v>0</v>
      </c>
      <c r="E22" s="23"/>
      <c r="F22" s="19" t="s">
        <v>17</v>
      </c>
      <c r="G22" s="22">
        <v>0</v>
      </c>
      <c r="H22" s="22">
        <v>240</v>
      </c>
      <c r="I22" s="18">
        <f>Utrzymanie_domu3[[#This Row],[Planowane]]-Utrzymanie_domu3[[#This Row],[Rzeczywiste]]</f>
        <v>-240</v>
      </c>
    </row>
    <row r="23" spans="1:9" ht="18" customHeight="1" x14ac:dyDescent="0.3">
      <c r="A23" s="24" t="s">
        <v>41</v>
      </c>
      <c r="B23" s="22">
        <v>1800</v>
      </c>
      <c r="C23" s="22">
        <v>1800</v>
      </c>
      <c r="D23" s="18">
        <f>Utrzymanie_domu[[#This Row],[Planowane]]-Utrzymanie_domu[[#This Row],[Rzeczywiste]]</f>
        <v>0</v>
      </c>
      <c r="E23" s="23"/>
      <c r="F23" s="19" t="s">
        <v>9</v>
      </c>
      <c r="G23" s="22">
        <v>100</v>
      </c>
      <c r="H23" s="22">
        <v>150</v>
      </c>
      <c r="I23" s="18">
        <f>Utrzymanie_domu3[[#This Row],[Planowane]]-Utrzymanie_domu3[[#This Row],[Rzeczywiste]]</f>
        <v>-50</v>
      </c>
    </row>
    <row r="24" spans="1:9" ht="18" customHeight="1" x14ac:dyDescent="0.3">
      <c r="A24" s="21" t="s">
        <v>42</v>
      </c>
      <c r="B24" s="22">
        <v>0</v>
      </c>
      <c r="C24" s="22">
        <v>0</v>
      </c>
      <c r="D24" s="18">
        <f>Utrzymanie_domu[[#This Row],[Planowane]]-Utrzymanie_domu[[#This Row],[Rzeczywiste]]</f>
        <v>0</v>
      </c>
      <c r="E24" s="23"/>
      <c r="F24" s="19" t="s">
        <v>50</v>
      </c>
      <c r="G24" s="22">
        <v>200</v>
      </c>
      <c r="H24" s="22">
        <v>0</v>
      </c>
      <c r="I24" s="18">
        <f>Utrzymanie_domu3[[#This Row],[Planowane]]-Utrzymanie_domu3[[#This Row],[Rzeczywiste]]</f>
        <v>200</v>
      </c>
    </row>
    <row r="25" spans="1:9" ht="18" customHeight="1" x14ac:dyDescent="0.3">
      <c r="A25" s="21" t="s">
        <v>15</v>
      </c>
      <c r="B25" s="22">
        <v>180</v>
      </c>
      <c r="C25" s="22">
        <v>180</v>
      </c>
      <c r="D25" s="18">
        <f>Utrzymanie_domu[[#This Row],[Planowane]]-Utrzymanie_domu[[#This Row],[Rzeczywiste]]</f>
        <v>0</v>
      </c>
      <c r="E25" s="23"/>
      <c r="F25" s="19" t="s">
        <v>51</v>
      </c>
      <c r="G25" s="22">
        <v>0</v>
      </c>
      <c r="H25" s="22">
        <v>0</v>
      </c>
      <c r="I25" s="18">
        <f>Utrzymanie_domu3[[#This Row],[Planowane]]-Utrzymanie_domu3[[#This Row],[Rzeczywiste]]</f>
        <v>0</v>
      </c>
    </row>
    <row r="26" spans="1:9" ht="18" customHeight="1" x14ac:dyDescent="0.3">
      <c r="A26" s="21" t="s">
        <v>16</v>
      </c>
      <c r="B26" s="22">
        <v>160</v>
      </c>
      <c r="C26" s="22">
        <v>160</v>
      </c>
      <c r="D26" s="18">
        <f>Utrzymanie_domu[[#This Row],[Planowane]]-Utrzymanie_domu[[#This Row],[Rzeczywiste]]</f>
        <v>0</v>
      </c>
      <c r="E26" s="23"/>
      <c r="F26" s="21" t="s">
        <v>21</v>
      </c>
      <c r="G26" s="22">
        <v>0</v>
      </c>
      <c r="H26" s="22">
        <v>0</v>
      </c>
      <c r="I26" s="18">
        <f>Utrzymanie_domu3[[#This Row],[Planowane]]-Utrzymanie_domu3[[#This Row],[Rzeczywiste]]</f>
        <v>0</v>
      </c>
    </row>
    <row r="27" spans="1:9" ht="18" customHeight="1" x14ac:dyDescent="0.3">
      <c r="A27" s="21" t="s">
        <v>43</v>
      </c>
      <c r="B27" s="22">
        <f>65*10</f>
        <v>650</v>
      </c>
      <c r="C27" s="22">
        <f>65*10</f>
        <v>650</v>
      </c>
      <c r="D27" s="18">
        <f>Utrzymanie_domu[[#This Row],[Planowane]]-Utrzymanie_domu[[#This Row],[Rzeczywiste]]</f>
        <v>0</v>
      </c>
      <c r="E27" s="23"/>
      <c r="F27" s="21" t="s">
        <v>54</v>
      </c>
      <c r="G27" s="22">
        <v>50</v>
      </c>
      <c r="H27" s="22">
        <v>10</v>
      </c>
      <c r="I27" s="18">
        <f>Utrzymanie_domu3[[#This Row],[Planowane]]-Utrzymanie_domu3[[#This Row],[Rzeczywiste]]</f>
        <v>40</v>
      </c>
    </row>
    <row r="28" spans="1:9" ht="18" customHeight="1" x14ac:dyDescent="0.3">
      <c r="A28" s="21" t="s">
        <v>44</v>
      </c>
      <c r="B28" s="22">
        <v>350</v>
      </c>
      <c r="C28" s="22">
        <v>350</v>
      </c>
      <c r="D28" s="18">
        <f>Utrzymanie_domu[[#This Row],[Planowane]]-Utrzymanie_domu[[#This Row],[Rzeczywiste]]</f>
        <v>0</v>
      </c>
      <c r="E28" s="23"/>
      <c r="F28" s="21" t="s">
        <v>52</v>
      </c>
      <c r="G28" s="22">
        <v>0</v>
      </c>
      <c r="H28" s="22">
        <v>0</v>
      </c>
      <c r="I28" s="18">
        <f>Utrzymanie_domu3[[#This Row],[Planowane]]-Utrzymanie_domu3[[#This Row],[Rzeczywiste]]</f>
        <v>0</v>
      </c>
    </row>
    <row r="29" spans="1:9" ht="18" customHeight="1" x14ac:dyDescent="0.3">
      <c r="A29" s="21" t="s">
        <v>45</v>
      </c>
      <c r="B29" s="22">
        <v>190</v>
      </c>
      <c r="C29" s="22">
        <v>190</v>
      </c>
      <c r="D29" s="18">
        <f>Utrzymanie_domu[[#This Row],[Planowane]]-Utrzymanie_domu[[#This Row],[Rzeczywiste]]</f>
        <v>0</v>
      </c>
      <c r="E29" s="23"/>
      <c r="F29" s="21" t="s">
        <v>53</v>
      </c>
      <c r="G29" s="22">
        <v>100</v>
      </c>
      <c r="H29" s="22">
        <v>70</v>
      </c>
      <c r="I29" s="18">
        <f>Utrzymanie_domu3[[#This Row],[Planowane]]-Utrzymanie_domu3[[#This Row],[Rzeczywiste]]</f>
        <v>30</v>
      </c>
    </row>
    <row r="30" spans="1:9" ht="18" customHeight="1" x14ac:dyDescent="0.3">
      <c r="A30" s="21" t="s">
        <v>46</v>
      </c>
      <c r="B30" s="22">
        <v>180</v>
      </c>
      <c r="C30" s="22">
        <v>180</v>
      </c>
      <c r="D30" s="18">
        <f>Utrzymanie_domu[[#This Row],[Planowane]]-Utrzymanie_domu[[#This Row],[Rzeczywiste]]</f>
        <v>0</v>
      </c>
      <c r="E30" s="23"/>
      <c r="F30" s="21" t="s">
        <v>10</v>
      </c>
      <c r="G30" s="22">
        <v>100</v>
      </c>
      <c r="H30" s="22">
        <v>0</v>
      </c>
      <c r="I30" s="18">
        <f>Utrzymanie_domu3[[#This Row],[Planowane]]-Utrzymanie_domu3[[#This Row],[Rzeczywiste]]</f>
        <v>100</v>
      </c>
    </row>
    <row r="31" spans="1:9" ht="18" customHeight="1" x14ac:dyDescent="0.3">
      <c r="A31" s="21" t="s">
        <v>20</v>
      </c>
      <c r="B31" s="22">
        <v>300</v>
      </c>
      <c r="C31" s="22">
        <v>300</v>
      </c>
      <c r="D31" s="18">
        <f>Utrzymanie_domu[[#This Row],[Planowane]]-Utrzymanie_domu[[#This Row],[Rzeczywiste]]</f>
        <v>0</v>
      </c>
      <c r="E31" s="23"/>
      <c r="F31" s="21" t="s">
        <v>55</v>
      </c>
      <c r="G31" s="22">
        <v>0</v>
      </c>
      <c r="H31" s="22">
        <v>0</v>
      </c>
      <c r="I31" s="18">
        <f>Utrzymanie_domu3[[#This Row],[Planowane]]-Utrzymanie_domu3[[#This Row],[Rzeczywiste]]</f>
        <v>0</v>
      </c>
    </row>
    <row r="32" spans="1:9" ht="18" customHeight="1" x14ac:dyDescent="0.3">
      <c r="A32" s="21" t="s">
        <v>12</v>
      </c>
      <c r="B32" s="22">
        <v>15</v>
      </c>
      <c r="C32" s="22">
        <v>15</v>
      </c>
      <c r="D32" s="18">
        <f>Utrzymanie_domu[[#This Row],[Planowane]]-Utrzymanie_domu[[#This Row],[Rzeczywiste]]</f>
        <v>0</v>
      </c>
      <c r="E32" s="23"/>
      <c r="F32" s="21" t="s">
        <v>58</v>
      </c>
      <c r="G32" s="22">
        <v>100</v>
      </c>
      <c r="H32" s="22">
        <v>0</v>
      </c>
      <c r="I32" s="18">
        <f>Utrzymanie_domu3[[#This Row],[Planowane]]-Utrzymanie_domu3[[#This Row],[Rzeczywiste]]</f>
        <v>100</v>
      </c>
    </row>
    <row r="33" spans="1:9" ht="18" customHeight="1" x14ac:dyDescent="0.3">
      <c r="A33" s="21" t="s">
        <v>22</v>
      </c>
      <c r="B33" s="22">
        <v>50</v>
      </c>
      <c r="C33" s="22">
        <v>50</v>
      </c>
      <c r="D33" s="18">
        <f>Utrzymanie_domu[[#This Row],[Planowane]]-Utrzymanie_domu[[#This Row],[Rzeczywiste]]</f>
        <v>0</v>
      </c>
      <c r="E33" s="23"/>
      <c r="F33" s="21" t="s">
        <v>4</v>
      </c>
      <c r="G33" s="22">
        <v>0</v>
      </c>
      <c r="H33" s="22">
        <v>0</v>
      </c>
      <c r="I33" s="18">
        <f>Utrzymanie_domu3[[#This Row],[Planowane]]-Utrzymanie_domu3[[#This Row],[Rzeczywiste]]</f>
        <v>0</v>
      </c>
    </row>
    <row r="34" spans="1:9" ht="18" customHeight="1" x14ac:dyDescent="0.3">
      <c r="A34" s="21" t="s">
        <v>56</v>
      </c>
      <c r="B34" s="22">
        <v>200</v>
      </c>
      <c r="C34" s="22">
        <v>200</v>
      </c>
      <c r="D34" s="18">
        <f>Utrzymanie_domu[[#This Row],[Planowane]]-Utrzymanie_domu[[#This Row],[Rzeczywiste]]</f>
        <v>0</v>
      </c>
      <c r="E34" s="23"/>
      <c r="F34" s="21" t="s">
        <v>4</v>
      </c>
      <c r="G34" s="22">
        <v>0</v>
      </c>
      <c r="H34" s="22">
        <v>0</v>
      </c>
      <c r="I34" s="18">
        <f>Utrzymanie_domu3[[#This Row],[Planowane]]-Utrzymanie_domu3[[#This Row],[Rzeczywiste]]</f>
        <v>0</v>
      </c>
    </row>
    <row r="35" spans="1:9" ht="18" customHeight="1" x14ac:dyDescent="0.3">
      <c r="A35" s="21" t="s">
        <v>57</v>
      </c>
      <c r="B35" s="22">
        <v>100</v>
      </c>
      <c r="C35" s="22">
        <v>100</v>
      </c>
      <c r="D35" s="18">
        <f>Utrzymanie_domu[[#This Row],[Planowane]]-Utrzymanie_domu[[#This Row],[Rzeczywiste]]</f>
        <v>0</v>
      </c>
      <c r="E35" s="23"/>
      <c r="F35" s="21" t="s">
        <v>4</v>
      </c>
      <c r="G35" s="22">
        <v>0</v>
      </c>
      <c r="H35" s="22">
        <v>0</v>
      </c>
      <c r="I35" s="18">
        <f>Utrzymanie_domu3[[#This Row],[Planowane]]-Utrzymanie_domu3[[#This Row],[Rzeczywiste]]</f>
        <v>0</v>
      </c>
    </row>
    <row r="36" spans="1:9" ht="18" customHeight="1" x14ac:dyDescent="0.3">
      <c r="A36" s="21" t="s">
        <v>4</v>
      </c>
      <c r="B36" s="22">
        <v>0</v>
      </c>
      <c r="C36" s="22">
        <v>0</v>
      </c>
      <c r="D36" s="18">
        <f>Utrzymanie_domu[[#This Row],[Planowane]]-Utrzymanie_domu[[#This Row],[Rzeczywiste]]</f>
        <v>0</v>
      </c>
      <c r="E36" s="23"/>
      <c r="F36" s="21" t="s">
        <v>4</v>
      </c>
      <c r="G36" s="22">
        <v>0</v>
      </c>
      <c r="H36" s="22">
        <v>0</v>
      </c>
      <c r="I36" s="18">
        <f>Utrzymanie_domu3[[#This Row],[Planowane]]-Utrzymanie_domu3[[#This Row],[Rzeczywiste]]</f>
        <v>0</v>
      </c>
    </row>
    <row r="37" spans="1:9" ht="18" customHeight="1" x14ac:dyDescent="0.3">
      <c r="A37" s="21" t="s">
        <v>4</v>
      </c>
      <c r="B37" s="22">
        <v>0</v>
      </c>
      <c r="C37" s="22">
        <v>0</v>
      </c>
      <c r="D37" s="18">
        <f>Utrzymanie_domu[[#This Row],[Planowane]]-Utrzymanie_domu[[#This Row],[Rzeczywiste]]</f>
        <v>0</v>
      </c>
      <c r="E37" s="23"/>
      <c r="F37" s="21" t="s">
        <v>4</v>
      </c>
      <c r="G37" s="26">
        <v>0</v>
      </c>
      <c r="H37" s="26">
        <v>0</v>
      </c>
      <c r="I37" s="26">
        <f>Utrzymanie_domu3[[#This Row],[Planowane]]-Utrzymanie_domu3[[#This Row],[Rzeczywiste]]</f>
        <v>0</v>
      </c>
    </row>
    <row r="38" spans="1:9" ht="18" customHeight="1" x14ac:dyDescent="0.3">
      <c r="A38" s="25" t="s">
        <v>24</v>
      </c>
      <c r="B38" s="33">
        <f>SUM(B14:B37)</f>
        <v>6265</v>
      </c>
      <c r="C38" s="33">
        <f>SUM(C14:C37)</f>
        <v>6265</v>
      </c>
      <c r="D38" s="34">
        <f>SUM(D14:D37)</f>
        <v>0</v>
      </c>
      <c r="F38" s="25" t="s">
        <v>24</v>
      </c>
      <c r="G38" s="31">
        <f>SUM(G14:G37)</f>
        <v>3350</v>
      </c>
      <c r="H38" s="31">
        <f>SUM(H14:H37)</f>
        <v>3036.9900000000002</v>
      </c>
      <c r="I38" s="32">
        <f>SUM(I14:I37)</f>
        <v>313.00999999999976</v>
      </c>
    </row>
    <row r="40" spans="1:9" ht="30" customHeight="1" x14ac:dyDescent="0.3">
      <c r="A40" s="49" t="s">
        <v>64</v>
      </c>
      <c r="B40" s="49"/>
      <c r="C40" s="49"/>
      <c r="D40" s="49"/>
    </row>
    <row r="41" spans="1:9" ht="30" customHeight="1" x14ac:dyDescent="0.3">
      <c r="A41" s="14" t="s">
        <v>1</v>
      </c>
      <c r="B41" s="12" t="s">
        <v>23</v>
      </c>
      <c r="C41" s="12" t="s">
        <v>62</v>
      </c>
      <c r="D41" s="13" t="s">
        <v>0</v>
      </c>
    </row>
    <row r="42" spans="1:9" ht="18" customHeight="1" x14ac:dyDescent="0.3">
      <c r="A42" s="16" t="s">
        <v>59</v>
      </c>
      <c r="B42" s="17">
        <v>100</v>
      </c>
      <c r="C42" s="17">
        <v>0</v>
      </c>
      <c r="D42" s="18">
        <f t="shared" ref="D42:D49" si="0">SUM(D35:D41)</f>
        <v>0</v>
      </c>
    </row>
    <row r="43" spans="1:9" ht="18" customHeight="1" x14ac:dyDescent="0.3">
      <c r="A43" s="19" t="s">
        <v>60</v>
      </c>
      <c r="B43" s="20">
        <v>100</v>
      </c>
      <c r="C43" s="20">
        <v>0</v>
      </c>
      <c r="D43" s="18">
        <f t="shared" si="0"/>
        <v>0</v>
      </c>
    </row>
    <row r="44" spans="1:9" ht="18" customHeight="1" x14ac:dyDescent="0.3">
      <c r="A44" s="19" t="s">
        <v>61</v>
      </c>
      <c r="B44" s="20">
        <v>100</v>
      </c>
      <c r="C44" s="20">
        <v>0</v>
      </c>
      <c r="D44" s="18">
        <f t="shared" si="0"/>
        <v>0</v>
      </c>
    </row>
    <row r="45" spans="1:9" ht="18" customHeight="1" x14ac:dyDescent="0.3">
      <c r="A45" s="19" t="s">
        <v>4</v>
      </c>
      <c r="B45" s="20">
        <v>0</v>
      </c>
      <c r="C45" s="20">
        <v>0</v>
      </c>
      <c r="D45" s="18">
        <f t="shared" si="0"/>
        <v>0</v>
      </c>
    </row>
    <row r="46" spans="1:9" ht="18" customHeight="1" x14ac:dyDescent="0.3">
      <c r="A46" s="19" t="s">
        <v>4</v>
      </c>
      <c r="B46" s="20">
        <v>0</v>
      </c>
      <c r="C46" s="20">
        <v>0</v>
      </c>
      <c r="D46" s="18">
        <f t="shared" si="0"/>
        <v>0</v>
      </c>
    </row>
    <row r="47" spans="1:9" ht="18" customHeight="1" x14ac:dyDescent="0.3">
      <c r="A47" s="19" t="s">
        <v>4</v>
      </c>
      <c r="B47" s="20">
        <v>0</v>
      </c>
      <c r="C47" s="20">
        <v>0</v>
      </c>
      <c r="D47" s="18">
        <f t="shared" si="0"/>
        <v>0</v>
      </c>
    </row>
    <row r="48" spans="1:9" ht="18" customHeight="1" x14ac:dyDescent="0.3">
      <c r="A48" s="21" t="s">
        <v>4</v>
      </c>
      <c r="B48" s="26">
        <v>0</v>
      </c>
      <c r="C48" s="22">
        <v>0</v>
      </c>
      <c r="D48" s="27">
        <f t="shared" si="0"/>
        <v>0</v>
      </c>
    </row>
    <row r="49" spans="1:4" ht="18" customHeight="1" x14ac:dyDescent="0.3">
      <c r="A49" s="25" t="s">
        <v>24</v>
      </c>
      <c r="B49" s="35">
        <f>SUM(B42:B48)</f>
        <v>300</v>
      </c>
      <c r="C49" s="33">
        <f>SUM(C42:C48)</f>
        <v>0</v>
      </c>
      <c r="D49" s="36">
        <f t="shared" si="0"/>
        <v>0</v>
      </c>
    </row>
  </sheetData>
  <dataConsolidate/>
  <mergeCells count="7">
    <mergeCell ref="B1:D1"/>
    <mergeCell ref="A12:D12"/>
    <mergeCell ref="H4:H7"/>
    <mergeCell ref="I4:I7"/>
    <mergeCell ref="F12:I12"/>
    <mergeCell ref="A40:D40"/>
    <mergeCell ref="D3:E3"/>
  </mergeCells>
  <conditionalFormatting sqref="E8">
    <cfRule type="cellIs" dxfId="1" priority="2" operator="greaterThan">
      <formula>$B$8</formula>
    </cfRule>
  </conditionalFormatting>
  <conditionalFormatting sqref="I8">
    <cfRule type="cellIs" dxfId="0" priority="1" operator="lessThan">
      <formula>0</formula>
    </cfRule>
  </conditionalFormatting>
  <hyperlinks>
    <hyperlink ref="A1" r:id="rId1" display="https://bankujzrabatami.pl/" xr:uid="{1D46595E-4B4D-4A2C-8654-73C18C9E4AC5}"/>
  </hyperlinks>
  <pageMargins left="0.7" right="0.7" top="0.75" bottom="0.75" header="0.3" footer="0.3"/>
  <pageSetup paperSize="9" orientation="portrait" horizontalDpi="300" verticalDpi="300" r:id="rId2"/>
  <ignoredErrors>
    <ignoredError sqref="D14:D38 G14:G37 G38:I38" calculatedColumn="1"/>
  </ignoredErrors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8FB1EA-91DF-48D1-A0DF-E7D1DF1D1C2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WYDATKI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Kanak</dc:creator>
  <cp:lastModifiedBy>Paulina Kanak</cp:lastModifiedBy>
  <dcterms:created xsi:type="dcterms:W3CDTF">2025-01-28T10:03:29Z</dcterms:created>
  <dcterms:modified xsi:type="dcterms:W3CDTF">2025-01-29T21:02:39Z</dcterms:modified>
</cp:coreProperties>
</file>